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R3年度\電気入札\【R3】電気入札\新\"/>
    </mc:Choice>
  </mc:AlternateContent>
  <bookViews>
    <workbookView xWindow="10230" yWindow="-15" windowWidth="10275" windowHeight="8100"/>
  </bookViews>
  <sheets>
    <sheet name="入札金額算定書" sheetId="15" r:id="rId1"/>
  </sheets>
  <definedNames>
    <definedName name="_xlnm.Print_Area" localSheetId="0">入札金額算定書!$A$1:$Q$40</definedName>
  </definedNames>
  <calcPr calcId="162913"/>
</workbook>
</file>

<file path=xl/calcChain.xml><?xml version="1.0" encoding="utf-8"?>
<calcChain xmlns="http://schemas.openxmlformats.org/spreadsheetml/2006/main">
  <c r="O19" i="15" l="1"/>
  <c r="O24" i="15"/>
  <c r="L24" i="15"/>
  <c r="L20" i="15"/>
  <c r="J19" i="15"/>
  <c r="M19" i="15" s="1"/>
  <c r="H19" i="15"/>
  <c r="F22" i="15"/>
  <c r="F21" i="15"/>
  <c r="F20" i="15"/>
  <c r="F19" i="15"/>
  <c r="I31" i="15"/>
  <c r="G31" i="15"/>
  <c r="K31" i="15"/>
  <c r="O30" i="15"/>
  <c r="O29" i="15"/>
  <c r="O28" i="15"/>
  <c r="O27" i="15"/>
  <c r="O26" i="15"/>
  <c r="O25" i="15"/>
  <c r="O23" i="15"/>
  <c r="O22" i="15"/>
  <c r="O21" i="15"/>
  <c r="O20" i="15"/>
  <c r="L26" i="15"/>
  <c r="L28" i="15"/>
  <c r="L27" i="15"/>
  <c r="J30" i="15"/>
  <c r="J29" i="15"/>
  <c r="J28" i="15"/>
  <c r="J27" i="15"/>
  <c r="J26" i="15"/>
  <c r="J25" i="15"/>
  <c r="J24" i="15"/>
  <c r="J23" i="15"/>
  <c r="J22" i="15"/>
  <c r="J21" i="15"/>
  <c r="M21" i="15" s="1"/>
  <c r="J20" i="15"/>
  <c r="M20" i="15" s="1"/>
  <c r="H26" i="15"/>
  <c r="H25" i="15"/>
  <c r="H24" i="15"/>
  <c r="M24" i="15" s="1"/>
  <c r="H23" i="15"/>
  <c r="H22" i="15"/>
  <c r="H21" i="15"/>
  <c r="H20" i="15"/>
  <c r="H30" i="15"/>
  <c r="L30" i="15"/>
  <c r="L29" i="15"/>
  <c r="H29" i="15"/>
  <c r="H28" i="15"/>
  <c r="H27" i="15"/>
  <c r="M27" i="15" s="1"/>
  <c r="L25" i="15"/>
  <c r="M25" i="15" s="1"/>
  <c r="L23" i="15"/>
  <c r="L22" i="15"/>
  <c r="L21" i="15"/>
  <c r="L19" i="15"/>
  <c r="F23" i="15"/>
  <c r="F24" i="15"/>
  <c r="F25" i="15"/>
  <c r="F26" i="15"/>
  <c r="F27" i="15"/>
  <c r="P27" i="15" s="1"/>
  <c r="F28" i="15"/>
  <c r="F30" i="15"/>
  <c r="F29" i="15"/>
  <c r="P24" i="15" l="1"/>
  <c r="M30" i="15"/>
  <c r="M29" i="15"/>
  <c r="P29" i="15" s="1"/>
  <c r="M28" i="15"/>
  <c r="P28" i="15" s="1"/>
  <c r="M22" i="15"/>
  <c r="M26" i="15"/>
  <c r="P26" i="15" s="1"/>
  <c r="M23" i="15"/>
  <c r="P20" i="15"/>
  <c r="P21" i="15"/>
  <c r="P22" i="15"/>
  <c r="P19" i="15"/>
  <c r="P23" i="15"/>
  <c r="P30" i="15"/>
  <c r="P25" i="15"/>
  <c r="P31" i="15" l="1"/>
  <c r="P33" i="15" s="1"/>
</calcChain>
</file>

<file path=xl/sharedStrings.xml><?xml version="1.0" encoding="utf-8"?>
<sst xmlns="http://schemas.openxmlformats.org/spreadsheetml/2006/main" count="72" uniqueCount="51">
  <si>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</si>
  <si>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</si>
  <si>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2"/>
  </si>
  <si>
    <t>様式第６</t>
    <rPh sb="0" eb="2">
      <t>ヨウシキ</t>
    </rPh>
    <rPh sb="2" eb="3">
      <t>ダイ</t>
    </rPh>
    <phoneticPr fontId="1"/>
  </si>
  <si>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</si>
  <si>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</si>
  <si>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</si>
  <si>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区分</t>
  </si>
  <si>
    <t>単位</t>
  </si>
  <si>
    <t>契約電力</t>
    <rPh sb="0" eb="2">
      <t>ケイヤク</t>
    </rPh>
    <rPh sb="2" eb="4">
      <t>デンリョク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</si>
  <si>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</si>
  <si>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小計
Ａ</t>
    <rPh sb="0" eb="1">
      <t>ショウ</t>
    </rPh>
    <phoneticPr fontId="1"/>
  </si>
  <si>
    <t>予定使用電力量</t>
    <rPh sb="0" eb="2">
      <t>ヨテイ</t>
    </rPh>
    <rPh sb="2" eb="4">
      <t>シヨウ</t>
    </rPh>
    <rPh sb="4" eb="7">
      <t>デンリョクリョウ</t>
    </rPh>
    <phoneticPr fontId="1"/>
  </si>
  <si>
    <t>計
ｂ1</t>
    <rPh sb="0" eb="1">
      <t>ケイ</t>
    </rPh>
    <phoneticPr fontId="1"/>
  </si>
  <si>
    <t>計
ｂ2</t>
    <rPh sb="0" eb="1">
      <t>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</si>
  <si>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</si>
  <si>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</si>
  <si>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</si>
  <si>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×0.85</t>
  </si>
  <si>
    <t>合計</t>
    <rPh sb="0" eb="2">
      <t>ゴウケイ</t>
    </rPh>
    <phoneticPr fontId="1"/>
  </si>
  <si>
    <t>（kＷ）</t>
    <phoneticPr fontId="1"/>
  </si>
  <si>
    <t>（kWh）</t>
    <phoneticPr fontId="1"/>
  </si>
  <si>
    <t>重負荷</t>
    <phoneticPr fontId="1"/>
  </si>
  <si>
    <t>昼間</t>
    <phoneticPr fontId="1"/>
  </si>
  <si>
    <t>夜間</t>
    <phoneticPr fontId="1"/>
  </si>
  <si>
    <t>夜間</t>
    <rPh sb="0" eb="2">
      <t>ヤカン</t>
    </rPh>
    <phoneticPr fontId="1"/>
  </si>
  <si>
    <t>重負荷</t>
    <rPh sb="0" eb="1">
      <t>ジュウ</t>
    </rPh>
    <rPh sb="1" eb="3">
      <t>フカ</t>
    </rPh>
    <phoneticPr fontId="1"/>
  </si>
  <si>
    <t>小計
Ｂ
（ｂ1+ｂ2+b3）</t>
    <rPh sb="0" eb="1">
      <t>ショウ</t>
    </rPh>
    <phoneticPr fontId="1"/>
  </si>
  <si>
    <t>計
ｂ3</t>
    <rPh sb="0" eb="1">
      <t>ケイ</t>
    </rPh>
    <phoneticPr fontId="1"/>
  </si>
  <si>
    <t>基本料金入札単価</t>
    <phoneticPr fontId="1"/>
  </si>
  <si>
    <t>ひと月1kWにつき</t>
  </si>
  <si>
    <t>1kWhにつき</t>
  </si>
  <si>
    <t>入札単価（円/税込）</t>
    <phoneticPr fontId="1"/>
  </si>
  <si>
    <t>６　電力量料金入札単価には、燃料費調整単価及び再生可能エネルギー発電促進賦課金単価を含まない。</t>
    <rPh sb="7" eb="9">
      <t>ニュウサツ</t>
    </rPh>
    <phoneticPr fontId="1"/>
  </si>
  <si>
    <t>５　太枠内に入札単価(税込)を記入すること。</t>
    <rPh sb="6" eb="8">
      <t>ニュウサツ</t>
    </rPh>
    <rPh sb="8" eb="10">
      <t>タンカ</t>
    </rPh>
    <rPh sb="11" eb="13">
      <t>ゼイコミ</t>
    </rPh>
    <phoneticPr fontId="2"/>
  </si>
  <si>
    <t>予備電源</t>
    <rPh sb="0" eb="2">
      <t>ヨビ</t>
    </rPh>
    <rPh sb="2" eb="4">
      <t>デンゲン</t>
    </rPh>
    <phoneticPr fontId="1"/>
  </si>
  <si>
    <t>小計
Ｃ</t>
    <rPh sb="0" eb="1">
      <t>ショウ</t>
    </rPh>
    <rPh sb="1" eb="2">
      <t>ケイ</t>
    </rPh>
    <phoneticPr fontId="1"/>
  </si>
  <si>
    <t>（kＷ）</t>
    <phoneticPr fontId="1"/>
  </si>
  <si>
    <t>【常時】</t>
    <rPh sb="1" eb="3">
      <t>ジョウジ</t>
    </rPh>
    <phoneticPr fontId="1"/>
  </si>
  <si>
    <t>【予備電源】</t>
    <rPh sb="1" eb="3">
      <t>ヨビ</t>
    </rPh>
    <rPh sb="3" eb="5">
      <t>デンゲン</t>
    </rPh>
    <phoneticPr fontId="1"/>
  </si>
  <si>
    <t>電力量料金
入札単価</t>
    <phoneticPr fontId="1"/>
  </si>
  <si>
    <t>常時供給分の該当料金を適用</t>
    <phoneticPr fontId="1"/>
  </si>
  <si>
    <t>月毎の
電気料金合計
Ｄ
（Ａ＋Ｂ＋Ｃ）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</si>
  <si>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電力量料金単価</t>
    <phoneticPr fontId="1"/>
  </si>
  <si>
    <t>R4</t>
    <phoneticPr fontId="1"/>
  </si>
  <si>
    <t>R5</t>
    <phoneticPr fontId="1"/>
  </si>
  <si>
    <t>３　基本料金入札単価及び電力量料金入札単価は、小数点第2位まで含むことができる。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2" eb="14">
      <t>デンリョク</t>
    </rPh>
    <rPh sb="14" eb="15">
      <t>リョウ</t>
    </rPh>
    <rPh sb="15" eb="17">
      <t>リョウキン</t>
    </rPh>
    <rPh sb="17" eb="19">
      <t>ニュウサツ</t>
    </rPh>
    <rPh sb="19" eb="21">
      <t>タンカ</t>
    </rPh>
    <rPh sb="23" eb="26">
      <t>ショウスウテン</t>
    </rPh>
    <rPh sb="26" eb="27">
      <t>ダイ</t>
    </rPh>
    <rPh sb="28" eb="29">
      <t>イ</t>
    </rPh>
    <rPh sb="31" eb="32">
      <t>フク</t>
    </rPh>
    <phoneticPr fontId="2"/>
  </si>
  <si>
    <t>７　仕様書の注意点を踏まえた記載であれば、入札参加者の需給内容に合わせた様式も可とする。</t>
    <rPh sb="2" eb="5">
      <t>シヨウショ</t>
    </rPh>
    <rPh sb="6" eb="9">
      <t>チュウイテン</t>
    </rPh>
    <rPh sb="10" eb="11">
      <t>フ</t>
    </rPh>
    <rPh sb="14" eb="16">
      <t>キサイ</t>
    </rPh>
    <rPh sb="21" eb="23">
      <t>ニュウサツ</t>
    </rPh>
    <rPh sb="23" eb="26">
      <t>サンカシャ</t>
    </rPh>
    <rPh sb="27" eb="29">
      <t>ジュキュウ</t>
    </rPh>
    <rPh sb="29" eb="31">
      <t>ナイヨウ</t>
    </rPh>
    <rPh sb="32" eb="33">
      <t>ア</t>
    </rPh>
    <rPh sb="36" eb="38">
      <t>ヨウシキ</t>
    </rPh>
    <rPh sb="39" eb="40">
      <t>カ</t>
    </rPh>
    <phoneticPr fontId="1"/>
  </si>
  <si>
    <t>４　月毎の電気料金合計 Ｄは、１円未満の端数を切り捨てとする。</t>
    <rPh sb="2" eb="3">
      <t>ツキ</t>
    </rPh>
    <rPh sb="3" eb="4">
      <t>ゴト</t>
    </rPh>
    <rPh sb="5" eb="7">
      <t>デンキ</t>
    </rPh>
    <rPh sb="7" eb="9">
      <t>リョウキン</t>
    </rPh>
    <rPh sb="9" eb="11">
      <t>ゴウケイ</t>
    </rPh>
    <rPh sb="16" eb="17">
      <t>エン</t>
    </rPh>
    <rPh sb="17" eb="19">
      <t>ミマン</t>
    </rPh>
    <rPh sb="20" eb="22">
      <t>ハスウ</t>
    </rPh>
    <rPh sb="23" eb="24">
      <t>キ</t>
    </rPh>
    <rPh sb="25" eb="26">
      <t>ス</t>
    </rPh>
    <phoneticPr fontId="2"/>
  </si>
  <si>
    <t>入札書記載額
（電気料金総価Ｄ）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1">
      <t>リョウ</t>
    </rPh>
    <rPh sb="11" eb="12">
      <t>キン</t>
    </rPh>
    <rPh sb="12" eb="13">
      <t>ソウ</t>
    </rPh>
    <rPh sb="13" eb="14">
      <t>カ</t>
    </rPh>
    <phoneticPr fontId="1"/>
  </si>
  <si>
    <t>２　入札金額算定書のＤ欄、電気料金総価（税込）の金額を入札書に記入すること。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1" eb="12">
      <t>ラン</t>
    </rPh>
    <rPh sb="13" eb="15">
      <t>デンキ</t>
    </rPh>
    <rPh sb="15" eb="17">
      <t>リョウキン</t>
    </rPh>
    <rPh sb="17" eb="18">
      <t>ソウ</t>
    </rPh>
    <rPh sb="18" eb="19">
      <t>カ</t>
    </rPh>
    <rPh sb="20" eb="21">
      <t>ゼイ</t>
    </rPh>
    <rPh sb="21" eb="22">
      <t>コ</t>
    </rPh>
    <rPh sb="24" eb="26">
      <t>キンガク</t>
    </rPh>
    <rPh sb="27" eb="30">
      <t>ニュウサツショ</t>
    </rPh>
    <rPh sb="31" eb="3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</si>
</sst>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.00_);[Red]\(#,##0.00\)"/>
  </numFmts>
  <fonts count="1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2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4" fillId="2" borderId="0" xfId="0" applyFont="1" applyFill="1" applyProtection="1"/>
    <xf numFmtId="0" fontId="7" fillId="2" borderId="0" xfId="0" applyFont="1" applyFill="1" applyProtection="1"/>
    <xf numFmtId="0" fontId="4" fillId="2" borderId="0" xfId="6" applyFont="1" applyFill="1" applyProtection="1"/>
    <xf numFmtId="0" fontId="8" fillId="2" borderId="0" xfId="0" applyFont="1" applyFill="1" applyAlignment="1" applyProtection="1">
      <alignment horizontal="left"/>
    </xf>
    <xf numFmtId="0" fontId="8" fillId="2" borderId="0" xfId="6" applyFont="1" applyFill="1" applyAlignment="1" applyProtection="1">
      <alignment horizontal="left"/>
    </xf>
    <xf numFmtId="0" fontId="8" fillId="2" borderId="0" xfId="7" applyFont="1" applyFill="1" applyAlignment="1" applyProtection="1">
      <alignment horizontal="left"/>
    </xf>
    <xf numFmtId="0" fontId="4" fillId="2" borderId="7" xfId="6" applyFont="1" applyFill="1" applyBorder="1" applyAlignment="1" applyProtection="1">
      <alignment horizontal="center" vertical="center"/>
    </xf>
    <xf numFmtId="0" fontId="4" fillId="2" borderId="11" xfId="6" applyFont="1" applyFill="1" applyBorder="1" applyAlignment="1" applyProtection="1">
      <alignment horizontal="right"/>
    </xf>
    <xf numFmtId="0" fontId="4" fillId="2" borderId="12" xfId="6" applyFont="1" applyFill="1" applyBorder="1" applyAlignment="1" applyProtection="1">
      <alignment horizontal="right"/>
    </xf>
    <xf numFmtId="0" fontId="8" fillId="2" borderId="3" xfId="6" applyFont="1" applyFill="1" applyBorder="1" applyAlignment="1" applyProtection="1">
      <alignment horizontal="center"/>
    </xf>
    <xf numFmtId="0" fontId="4" fillId="0" borderId="10" xfId="6" applyFont="1" applyBorder="1" applyAlignment="1" applyProtection="1">
      <alignment horizontal="center" vertical="center"/>
    </xf>
    <xf numFmtId="0" fontId="10" fillId="2" borderId="0" xfId="6" applyFont="1" applyFill="1" applyProtection="1"/>
    <xf numFmtId="0" fontId="4" fillId="2" borderId="22" xfId="6" applyFont="1" applyFill="1" applyBorder="1" applyAlignment="1" applyProtection="1">
      <alignment horizontal="center" vertical="center"/>
    </xf>
    <xf numFmtId="0" fontId="4" fillId="2" borderId="23" xfId="6" applyFont="1" applyFill="1" applyBorder="1" applyAlignment="1" applyProtection="1"/>
    <xf numFmtId="38" fontId="4" fillId="2" borderId="24" xfId="9" applyFont="1" applyFill="1" applyBorder="1" applyAlignment="1" applyProtection="1">
      <alignment horizontal="center"/>
    </xf>
    <xf numFmtId="38" fontId="4" fillId="2" borderId="25" xfId="9" applyFont="1" applyFill="1" applyBorder="1" applyProtection="1"/>
    <xf numFmtId="38" fontId="4" fillId="2" borderId="27" xfId="9" applyFont="1" applyFill="1" applyBorder="1" applyProtection="1"/>
    <xf numFmtId="38" fontId="4" fillId="2" borderId="28" xfId="9" applyFont="1" applyFill="1" applyBorder="1" applyProtection="1"/>
    <xf numFmtId="0" fontId="7" fillId="2" borderId="0" xfId="6" applyFont="1" applyFill="1" applyProtection="1"/>
    <xf numFmtId="40" fontId="11" fillId="2" borderId="0" xfId="1" applyNumberFormat="1" applyFont="1" applyFill="1" applyProtection="1"/>
    <xf numFmtId="38" fontId="11" fillId="2" borderId="0" xfId="0" applyNumberFormat="1" applyFont="1" applyFill="1" applyProtection="1"/>
    <xf numFmtId="0" fontId="4" fillId="2" borderId="19" xfId="6" applyFont="1" applyFill="1" applyBorder="1" applyAlignment="1" applyProtection="1">
      <alignment horizontal="center" wrapText="1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21" xfId="6" applyFont="1" applyFill="1" applyBorder="1" applyAlignment="1" applyProtection="1">
      <alignment horizontal="right"/>
    </xf>
    <xf numFmtId="0" fontId="4" fillId="2" borderId="17" xfId="6" applyFont="1" applyFill="1" applyBorder="1" applyAlignment="1" applyProtection="1">
      <alignment horizontal="right"/>
    </xf>
    <xf numFmtId="38" fontId="4" fillId="2" borderId="27" xfId="9" applyFont="1" applyFill="1" applyBorder="1" applyAlignment="1" applyProtection="1">
      <alignment horizontal="center"/>
    </xf>
    <xf numFmtId="176" fontId="4" fillId="2" borderId="1" xfId="9" applyNumberFormat="1" applyFont="1" applyFill="1" applyBorder="1" applyAlignment="1" applyProtection="1">
      <alignment horizontal="right" shrinkToFit="1"/>
    </xf>
    <xf numFmtId="176" fontId="4" fillId="2" borderId="3" xfId="9" applyNumberFormat="1" applyFont="1" applyFill="1" applyBorder="1" applyAlignment="1" applyProtection="1">
      <alignment horizontal="right" shrinkToFit="1"/>
    </xf>
    <xf numFmtId="176" fontId="4" fillId="2" borderId="4" xfId="9" applyNumberFormat="1" applyFont="1" applyFill="1" applyBorder="1" applyAlignment="1" applyProtection="1">
      <alignment horizontal="right" shrinkToFit="1"/>
    </xf>
    <xf numFmtId="176" fontId="4" fillId="2" borderId="5" xfId="9" applyNumberFormat="1" applyFont="1" applyFill="1" applyBorder="1" applyAlignment="1" applyProtection="1">
      <alignment horizontal="right" shrinkToFit="1"/>
    </xf>
    <xf numFmtId="176" fontId="4" fillId="2" borderId="15" xfId="9" applyNumberFormat="1" applyFont="1" applyFill="1" applyBorder="1" applyAlignment="1" applyProtection="1">
      <alignment horizontal="right" shrinkToFit="1"/>
    </xf>
    <xf numFmtId="38" fontId="4" fillId="2" borderId="26" xfId="9" applyFont="1" applyFill="1" applyBorder="1" applyAlignment="1" applyProtection="1">
      <alignment shrinkToFit="1"/>
    </xf>
    <xf numFmtId="0" fontId="6" fillId="0" borderId="1" xfId="8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center" wrapText="1"/>
    </xf>
    <xf numFmtId="0" fontId="9" fillId="0" borderId="3" xfId="8" applyFont="1" applyBorder="1" applyAlignment="1" applyProtection="1">
      <alignment horizontal="left" vertical="center" wrapText="1"/>
    </xf>
    <xf numFmtId="0" fontId="4" fillId="0" borderId="13" xfId="8" applyFont="1" applyBorder="1" applyAlignment="1" applyProtection="1">
      <alignment horizontal="right" vertical="center" wrapText="1"/>
      <protection locked="0"/>
    </xf>
    <xf numFmtId="0" fontId="4" fillId="0" borderId="29" xfId="8" applyFont="1" applyBorder="1" applyAlignment="1" applyProtection="1">
      <alignment horizontal="right" vertical="center" wrapText="1"/>
      <protection locked="0"/>
    </xf>
    <xf numFmtId="9" fontId="4" fillId="2" borderId="17" xfId="6" applyNumberFormat="1" applyFont="1" applyFill="1" applyBorder="1" applyProtection="1"/>
    <xf numFmtId="0" fontId="4" fillId="2" borderId="4" xfId="6" applyFont="1" applyFill="1" applyBorder="1" applyAlignment="1" applyProtection="1">
      <alignment horizontal="center" wrapText="1"/>
    </xf>
    <xf numFmtId="0" fontId="6" fillId="0" borderId="3" xfId="8" applyFont="1" applyBorder="1" applyAlignment="1" applyProtection="1">
      <alignment horizontal="left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7" xfId="6" applyFont="1" applyFill="1" applyBorder="1" applyAlignment="1" applyProtection="1">
      <alignment horizontal="center" vertical="center" wrapText="1"/>
    </xf>
    <xf numFmtId="0" fontId="4" fillId="2" borderId="19" xfId="6" applyFont="1" applyFill="1" applyBorder="1" applyAlignment="1" applyProtection="1">
      <alignment horizontal="center" vertical="center"/>
    </xf>
    <xf numFmtId="0" fontId="4" fillId="0" borderId="17" xfId="8" applyFont="1" applyBorder="1" applyAlignment="1" applyProtection="1">
      <alignment vertical="center" wrapText="1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17" xfId="6" applyFont="1" applyFill="1" applyBorder="1" applyAlignment="1" applyProtection="1">
      <alignment horizontal="center" vertical="center"/>
    </xf>
    <xf numFmtId="0" fontId="4" fillId="2" borderId="30" xfId="6" applyFont="1" applyFill="1" applyBorder="1" applyAlignment="1" applyProtection="1">
      <alignment horizontal="center" vertical="center"/>
    </xf>
    <xf numFmtId="38" fontId="4" fillId="0" borderId="3" xfId="9" applyFont="1" applyFill="1" applyBorder="1" applyAlignment="1" applyProtection="1">
      <alignment horizontal="right"/>
    </xf>
    <xf numFmtId="38" fontId="4" fillId="0" borderId="4" xfId="9" applyFont="1" applyFill="1" applyBorder="1" applyAlignment="1" applyProtection="1">
      <alignment horizontal="right"/>
    </xf>
    <xf numFmtId="38" fontId="4" fillId="0" borderId="6" xfId="9" applyFont="1" applyFill="1" applyBorder="1" applyAlignment="1" applyProtection="1">
      <alignment horizontal="right"/>
    </xf>
    <xf numFmtId="38" fontId="4" fillId="0" borderId="19" xfId="9" applyFont="1" applyFill="1" applyBorder="1" applyAlignment="1" applyProtection="1">
      <alignment horizontal="right"/>
    </xf>
    <xf numFmtId="176" fontId="4" fillId="0" borderId="1" xfId="9" applyNumberFormat="1" applyFont="1" applyFill="1" applyBorder="1" applyAlignment="1" applyProtection="1">
      <alignment horizontal="right" shrinkToFit="1"/>
    </xf>
    <xf numFmtId="176" fontId="4" fillId="0" borderId="4" xfId="9" applyNumberFormat="1" applyFont="1" applyFill="1" applyBorder="1" applyAlignment="1" applyProtection="1">
      <alignment horizontal="right" shrinkToFit="1"/>
    </xf>
    <xf numFmtId="38" fontId="4" fillId="0" borderId="26" xfId="9" applyFont="1" applyFill="1" applyBorder="1" applyAlignment="1" applyProtection="1">
      <alignment shrinkToFit="1"/>
    </xf>
    <xf numFmtId="38" fontId="4" fillId="0" borderId="1" xfId="9" applyFont="1" applyFill="1" applyBorder="1" applyAlignment="1" applyProtection="1">
      <alignment horizontal="right"/>
    </xf>
    <xf numFmtId="38" fontId="4" fillId="0" borderId="5" xfId="9" applyFont="1" applyFill="1" applyBorder="1" applyAlignment="1" applyProtection="1">
      <alignment horizontal="right"/>
    </xf>
    <xf numFmtId="38" fontId="4" fillId="2" borderId="6" xfId="6" applyNumberFormat="1" applyFont="1" applyFill="1" applyBorder="1" applyAlignment="1" applyProtection="1">
      <alignment horizontal="right" shrinkToFit="1"/>
    </xf>
    <xf numFmtId="0" fontId="6" fillId="0" borderId="1" xfId="8" applyFont="1" applyBorder="1" applyAlignment="1" applyProtection="1">
      <alignment horizontal="left" vertical="center"/>
    </xf>
    <xf numFmtId="0" fontId="6" fillId="0" borderId="1" xfId="8" applyFont="1" applyBorder="1" applyAlignment="1" applyProtection="1">
      <alignment horizontal="center" vertical="center"/>
    </xf>
    <xf numFmtId="38" fontId="4" fillId="2" borderId="31" xfId="9" applyFont="1" applyFill="1" applyBorder="1" applyProtection="1"/>
    <xf numFmtId="0" fontId="4" fillId="2" borderId="9" xfId="6" applyFont="1" applyFill="1" applyBorder="1" applyAlignment="1" applyProtection="1">
      <alignment horizontal="center" vertical="center" wrapText="1"/>
    </xf>
    <xf numFmtId="0" fontId="4" fillId="2" borderId="9" xfId="6" applyFont="1" applyFill="1" applyBorder="1" applyAlignment="1" applyProtection="1">
      <alignment horizontal="center" vertical="center"/>
    </xf>
    <xf numFmtId="0" fontId="9" fillId="0" borderId="1" xfId="8" applyFont="1" applyBorder="1" applyAlignment="1" applyProtection="1">
      <alignment horizontal="left" vertical="center" wrapText="1"/>
    </xf>
    <xf numFmtId="0" fontId="9" fillId="0" borderId="2" xfId="8" applyFont="1" applyBorder="1" applyAlignment="1" applyProtection="1">
      <alignment horizontal="left" vertical="center" wrapText="1"/>
    </xf>
    <xf numFmtId="38" fontId="4" fillId="2" borderId="33" xfId="0" applyNumberFormat="1" applyFont="1" applyFill="1" applyBorder="1" applyAlignment="1" applyProtection="1">
      <alignment horizontal="right" vertical="center"/>
    </xf>
    <xf numFmtId="0" fontId="4" fillId="2" borderId="35" xfId="0" applyFont="1" applyFill="1" applyBorder="1" applyAlignment="1" applyProtection="1">
      <alignment horizontal="right" vertical="center"/>
    </xf>
    <xf numFmtId="0" fontId="12" fillId="2" borderId="32" xfId="0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" vertical="center" wrapText="1"/>
    </xf>
    <xf numFmtId="0" fontId="12" fillId="2" borderId="34" xfId="0" applyFont="1" applyFill="1" applyBorder="1" applyAlignment="1" applyProtection="1">
      <alignment horizontal="center" vertical="center" wrapText="1"/>
    </xf>
    <xf numFmtId="0" fontId="12" fillId="2" borderId="37" xfId="0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/>
    <xf numFmtId="0" fontId="4" fillId="2" borderId="1" xfId="6" applyFont="1" applyFill="1" applyBorder="1" applyAlignment="1" applyProtection="1"/>
    <xf numFmtId="0" fontId="4" fillId="2" borderId="3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/>
    </xf>
    <xf numFmtId="0" fontId="4" fillId="2" borderId="14" xfId="6" applyFont="1" applyFill="1" applyBorder="1" applyAlignment="1" applyProtection="1">
      <alignment horizontal="center" vertical="center"/>
    </xf>
    <xf numFmtId="0" fontId="4" fillId="2" borderId="18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>
      <alignment horizontal="center" vertical="center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/>
    </xf>
    <xf numFmtId="0" fontId="4" fillId="2" borderId="19" xfId="6" applyFont="1" applyFill="1" applyBorder="1" applyAlignment="1" applyProtection="1">
      <alignment horizontal="center" vertical="center"/>
    </xf>
    <xf numFmtId="0" fontId="4" fillId="2" borderId="15" xfId="6" applyFont="1" applyFill="1" applyBorder="1" applyAlignment="1" applyProtection="1">
      <alignment horizontal="center" vertical="center"/>
    </xf>
    <xf numFmtId="0" fontId="4" fillId="2" borderId="15" xfId="6" applyFont="1" applyFill="1" applyBorder="1" applyAlignment="1" applyProtection="1">
      <alignment horizontal="center" vertical="center" wrapText="1"/>
    </xf>
    <xf numFmtId="0" fontId="4" fillId="2" borderId="20" xfId="6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center" vertical="center"/>
    </xf>
    <xf numFmtId="0" fontId="4" fillId="2" borderId="7" xfId="6" applyFont="1" applyFill="1" applyBorder="1" applyAlignment="1" applyProtection="1">
      <alignment horizontal="center" vertical="center" wrapText="1"/>
    </xf>
    <xf numFmtId="38" fontId="6" fillId="2" borderId="4" xfId="9" applyFont="1" applyFill="1" applyBorder="1" applyAlignment="1" applyProtection="1">
      <alignment horizontal="center" vertical="center" shrinkToFit="1"/>
    </xf>
    <xf numFmtId="38" fontId="6" fillId="2" borderId="10" xfId="9" applyFont="1" applyFill="1" applyBorder="1" applyAlignment="1" applyProtection="1">
      <alignment horizontal="center" vertical="center" shrinkToFit="1"/>
    </xf>
    <xf numFmtId="38" fontId="6" fillId="2" borderId="16" xfId="9" applyFont="1" applyFill="1" applyBorder="1" applyAlignment="1" applyProtection="1">
      <alignment horizontal="center" vertical="center" shrinkToFit="1"/>
    </xf>
    <xf numFmtId="0" fontId="6" fillId="0" borderId="3" xfId="8" applyFont="1" applyBorder="1" applyAlignment="1" applyProtection="1">
      <alignment horizontal="center" vertical="center" wrapText="1"/>
    </xf>
    <xf numFmtId="0" fontId="6" fillId="0" borderId="3" xfId="8" applyFont="1" applyBorder="1" applyAlignment="1" applyProtection="1">
      <alignment horizontal="left" vertical="center" wrapText="1"/>
    </xf>
  </cellXfs>
  <cellStyles count="14">
    <cellStyle name="パーセント 2" xfId="4"/>
    <cellStyle name="桁区切り" xfId="1" builtinId="6"/>
    <cellStyle name="桁区切り 2" xfId="3"/>
    <cellStyle name="桁区切り 2 2" xfId="9"/>
    <cellStyle name="通貨 2" xfId="5"/>
    <cellStyle name="標準" xfId="0" builtinId="0"/>
    <cellStyle name="標準 2" xfId="2"/>
    <cellStyle name="標準 2 2" xfId="10"/>
    <cellStyle name="標準 2 2 2" xfId="6"/>
    <cellStyle name="標準 3" xfId="11"/>
    <cellStyle name="標準 4" xfId="7"/>
    <cellStyle name="標準 5" xfId="12"/>
    <cellStyle name="標準 6" xfId="13"/>
    <cellStyle name="標準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R40"/>
  <sheetViews>
    <sheetView showGridLines="0" showZeros="0" tabSelected="1" view="pageBreakPreview" topLeftCell="A4" zoomScale="80" zoomScaleNormal="75" zoomScaleSheetLayoutView="80" workbookViewId="0">
      <selection activeCell="P5" sqref="P5:P8"/>
    </sheetView>
  </sheetViews>
  <sheetFormatPr defaultRowHeight="13.5" x14ac:dyDescent="0.15"/>
  <cols>
    <col min="1" max="1" width="1.125" style="3" customWidth="1"/>
    <col min="2" max="2" width="4.75" style="3" customWidth="1"/>
    <col min="3" max="3" width="6.375" style="3" customWidth="1"/>
    <col min="4" max="5" width="10.625" style="3" customWidth="1"/>
    <col min="6" max="6" width="12.625" style="3" customWidth="1"/>
    <col min="7" max="7" width="10.625" style="3" customWidth="1"/>
    <col min="8" max="8" width="12.625" style="3" customWidth="1"/>
    <col min="9" max="9" width="10.625" style="3" customWidth="1"/>
    <col min="10" max="10" width="12.625" style="3" customWidth="1"/>
    <col min="11" max="11" width="10.625" style="3" customWidth="1"/>
    <col min="12" max="14" width="12.625" style="3" customWidth="1"/>
    <col min="15" max="15" width="15.125" style="3" customWidth="1"/>
    <col min="16" max="16" width="18.625" style="3" customWidth="1"/>
    <col min="17" max="17" width="3.5" style="3" customWidth="1"/>
    <col min="18" max="18" width="10" style="3" customWidth="1"/>
    <col min="19" max="19" width="9" style="3"/>
    <col min="20" max="21" width="10.625" style="3" customWidth="1"/>
    <col min="22" max="16384" width="9" style="3"/>
  </cols>
  <sheetData>
    <row r="1" spans="2:16" ht="14.25" x14ac:dyDescent="0.15">
      <c r="B1" s="2" t="s">
        <v>3</v>
      </c>
    </row>
    <row r="2" spans="2:16" ht="17.25" x14ac:dyDescent="0.2">
      <c r="B2" s="4" t="s">
        <v>0</v>
      </c>
      <c r="C2" s="5"/>
      <c r="D2" s="5"/>
    </row>
    <row r="3" spans="2:16" ht="18" thickBot="1" x14ac:dyDescent="0.25">
      <c r="B3" s="4"/>
      <c r="C3" s="5"/>
      <c r="D3" s="5"/>
      <c r="M3" s="3" t="s">
        <v>38</v>
      </c>
    </row>
    <row r="4" spans="2:16" ht="18" thickTop="1" x14ac:dyDescent="0.2">
      <c r="B4" s="6"/>
      <c r="C4" s="5"/>
      <c r="D4" s="5"/>
      <c r="M4" s="94" t="s">
        <v>7</v>
      </c>
      <c r="N4" s="94"/>
      <c r="O4" s="33" t="s">
        <v>8</v>
      </c>
      <c r="P4" s="34" t="s">
        <v>32</v>
      </c>
    </row>
    <row r="5" spans="2:16" ht="17.25" x14ac:dyDescent="0.2">
      <c r="B5" s="6"/>
      <c r="C5" s="5"/>
      <c r="D5" s="5"/>
      <c r="M5" s="95" t="s">
        <v>29</v>
      </c>
      <c r="N5" s="95"/>
      <c r="O5" s="61" t="s">
        <v>30</v>
      </c>
      <c r="P5" s="36"/>
    </row>
    <row r="6" spans="2:16" ht="17.25" customHeight="1" x14ac:dyDescent="0.2">
      <c r="B6" s="6"/>
      <c r="C6" s="5"/>
      <c r="D6" s="5"/>
      <c r="M6" s="95" t="s">
        <v>40</v>
      </c>
      <c r="N6" s="40" t="s">
        <v>22</v>
      </c>
      <c r="O6" s="61" t="s">
        <v>31</v>
      </c>
      <c r="P6" s="36"/>
    </row>
    <row r="7" spans="2:16" ht="17.25" x14ac:dyDescent="0.2">
      <c r="B7" s="6"/>
      <c r="C7" s="5"/>
      <c r="D7" s="5"/>
      <c r="M7" s="95"/>
      <c r="N7" s="40" t="s">
        <v>23</v>
      </c>
      <c r="O7" s="61" t="s">
        <v>31</v>
      </c>
      <c r="P7" s="36"/>
    </row>
    <row r="8" spans="2:16" ht="18" thickBot="1" x14ac:dyDescent="0.25">
      <c r="B8" s="6"/>
      <c r="C8" s="5"/>
      <c r="D8" s="5"/>
      <c r="M8" s="95"/>
      <c r="N8" s="35" t="s">
        <v>24</v>
      </c>
      <c r="O8" s="61" t="s">
        <v>31</v>
      </c>
      <c r="P8" s="37"/>
    </row>
    <row r="9" spans="2:16" ht="18" thickTop="1" x14ac:dyDescent="0.2">
      <c r="B9" s="6"/>
      <c r="C9" s="5"/>
      <c r="D9" s="5"/>
    </row>
    <row r="10" spans="2:16" ht="18" thickBot="1" x14ac:dyDescent="0.25">
      <c r="B10" s="4"/>
      <c r="C10" s="5"/>
      <c r="D10" s="5"/>
      <c r="M10" s="3" t="s">
        <v>39</v>
      </c>
    </row>
    <row r="11" spans="2:16" ht="18" thickTop="1" x14ac:dyDescent="0.2">
      <c r="B11" s="6"/>
      <c r="C11" s="5"/>
      <c r="D11" s="5"/>
      <c r="M11" s="94" t="s">
        <v>7</v>
      </c>
      <c r="N11" s="94"/>
      <c r="O11" s="62" t="s">
        <v>8</v>
      </c>
      <c r="P11" s="34" t="s">
        <v>32</v>
      </c>
    </row>
    <row r="12" spans="2:16" ht="18" thickBot="1" x14ac:dyDescent="0.25">
      <c r="B12" s="6"/>
      <c r="C12" s="5"/>
      <c r="D12" s="5"/>
      <c r="M12" s="95" t="s">
        <v>29</v>
      </c>
      <c r="N12" s="95"/>
      <c r="O12" s="61" t="s">
        <v>30</v>
      </c>
      <c r="P12" s="37"/>
    </row>
    <row r="13" spans="2:16" ht="27.75" thickTop="1" x14ac:dyDescent="0.2">
      <c r="B13" s="6"/>
      <c r="C13" s="5"/>
      <c r="D13" s="5"/>
      <c r="M13" s="66" t="s">
        <v>43</v>
      </c>
      <c r="N13" s="67"/>
      <c r="O13" s="61" t="s">
        <v>31</v>
      </c>
      <c r="P13" s="47" t="s">
        <v>41</v>
      </c>
    </row>
    <row r="14" spans="2:16" ht="17.25" x14ac:dyDescent="0.2">
      <c r="B14" s="6"/>
      <c r="C14" s="5"/>
      <c r="D14" s="5"/>
    </row>
    <row r="15" spans="2:16" ht="27" customHeight="1" x14ac:dyDescent="0.15">
      <c r="B15" s="74" t="s">
        <v>4</v>
      </c>
      <c r="C15" s="75"/>
      <c r="D15" s="77" t="s">
        <v>5</v>
      </c>
      <c r="E15" s="77"/>
      <c r="F15" s="78"/>
      <c r="G15" s="79" t="s">
        <v>6</v>
      </c>
      <c r="H15" s="80"/>
      <c r="I15" s="80"/>
      <c r="J15" s="80"/>
      <c r="K15" s="80"/>
      <c r="L15" s="81"/>
      <c r="M15" s="7"/>
      <c r="N15" s="82" t="s">
        <v>35</v>
      </c>
      <c r="O15" s="85"/>
      <c r="P15" s="82" t="s">
        <v>42</v>
      </c>
    </row>
    <row r="16" spans="2:16" ht="25.5" customHeight="1" x14ac:dyDescent="0.15">
      <c r="B16" s="76"/>
      <c r="C16" s="75"/>
      <c r="D16" s="78" t="s">
        <v>9</v>
      </c>
      <c r="E16" s="88" t="s">
        <v>10</v>
      </c>
      <c r="F16" s="90" t="s">
        <v>11</v>
      </c>
      <c r="G16" s="84" t="s">
        <v>25</v>
      </c>
      <c r="H16" s="78"/>
      <c r="I16" s="88" t="s">
        <v>23</v>
      </c>
      <c r="J16" s="88"/>
      <c r="K16" s="88" t="s">
        <v>26</v>
      </c>
      <c r="L16" s="88"/>
      <c r="M16" s="64" t="s">
        <v>27</v>
      </c>
      <c r="N16" s="82" t="s">
        <v>5</v>
      </c>
      <c r="O16" s="86"/>
      <c r="P16" s="83"/>
    </row>
    <row r="17" spans="2:18" ht="30" customHeight="1" x14ac:dyDescent="0.15">
      <c r="B17" s="76"/>
      <c r="C17" s="75"/>
      <c r="D17" s="87"/>
      <c r="E17" s="89"/>
      <c r="F17" s="65"/>
      <c r="G17" s="22" t="s">
        <v>12</v>
      </c>
      <c r="H17" s="44" t="s">
        <v>13</v>
      </c>
      <c r="I17" s="39" t="s">
        <v>12</v>
      </c>
      <c r="J17" s="23" t="s">
        <v>14</v>
      </c>
      <c r="K17" s="39" t="s">
        <v>12</v>
      </c>
      <c r="L17" s="23" t="s">
        <v>28</v>
      </c>
      <c r="M17" s="65"/>
      <c r="N17" s="46" t="s">
        <v>9</v>
      </c>
      <c r="O17" s="45" t="s">
        <v>36</v>
      </c>
      <c r="P17" s="84"/>
    </row>
    <row r="18" spans="2:18" ht="30" customHeight="1" x14ac:dyDescent="0.15">
      <c r="B18" s="41" t="s">
        <v>15</v>
      </c>
      <c r="C18" s="42" t="s">
        <v>16</v>
      </c>
      <c r="D18" s="8" t="s">
        <v>20</v>
      </c>
      <c r="E18" s="38">
        <v>1</v>
      </c>
      <c r="F18" s="8" t="s">
        <v>17</v>
      </c>
      <c r="G18" s="24" t="s">
        <v>21</v>
      </c>
      <c r="H18" s="8" t="s">
        <v>17</v>
      </c>
      <c r="I18" s="25" t="s">
        <v>21</v>
      </c>
      <c r="J18" s="25" t="s">
        <v>17</v>
      </c>
      <c r="K18" s="25" t="s">
        <v>21</v>
      </c>
      <c r="L18" s="25" t="s">
        <v>17</v>
      </c>
      <c r="M18" s="9" t="s">
        <v>17</v>
      </c>
      <c r="N18" s="24" t="s">
        <v>37</v>
      </c>
      <c r="O18" s="9" t="s">
        <v>17</v>
      </c>
      <c r="P18" s="24" t="s">
        <v>17</v>
      </c>
    </row>
    <row r="19" spans="2:18" ht="20.100000000000001" customHeight="1" x14ac:dyDescent="0.2">
      <c r="B19" s="48" t="s">
        <v>44</v>
      </c>
      <c r="C19" s="10">
        <v>2</v>
      </c>
      <c r="D19" s="58">
        <v>2149</v>
      </c>
      <c r="E19" s="91" t="s">
        <v>18</v>
      </c>
      <c r="F19" s="27">
        <f t="shared" ref="F19:F30" si="0">+D19*$P$5*0.85</f>
        <v>0</v>
      </c>
      <c r="G19" s="53">
        <v>334000</v>
      </c>
      <c r="H19" s="27">
        <f t="shared" ref="H19:H30" si="1">G19*$P$8</f>
        <v>0</v>
      </c>
      <c r="I19" s="51">
        <v>437000</v>
      </c>
      <c r="J19" s="28">
        <f t="shared" ref="J19:J30" si="2">I19*$P$7</f>
        <v>0</v>
      </c>
      <c r="K19" s="51"/>
      <c r="L19" s="28">
        <f t="shared" ref="L19:L30" si="3">K19*$P$6</f>
        <v>0</v>
      </c>
      <c r="M19" s="31">
        <f t="shared" ref="M19:M30" si="4">H19+J19+L19</f>
        <v>0</v>
      </c>
      <c r="N19" s="53">
        <v>2149</v>
      </c>
      <c r="O19" s="31">
        <f t="shared" ref="O19:O30" si="5">N19*$P$12</f>
        <v>0</v>
      </c>
      <c r="P19" s="60">
        <f>INT(F19+M19+O19)</f>
        <v>0</v>
      </c>
    </row>
    <row r="20" spans="2:18" ht="20.100000000000001" customHeight="1" x14ac:dyDescent="0.2">
      <c r="B20" s="11"/>
      <c r="C20" s="10">
        <v>3</v>
      </c>
      <c r="D20" s="58">
        <v>2149</v>
      </c>
      <c r="E20" s="92"/>
      <c r="F20" s="27">
        <f t="shared" si="0"/>
        <v>0</v>
      </c>
      <c r="G20" s="53">
        <v>335000</v>
      </c>
      <c r="H20" s="27">
        <f t="shared" si="1"/>
        <v>0</v>
      </c>
      <c r="I20" s="51">
        <v>531000</v>
      </c>
      <c r="J20" s="28">
        <f t="shared" si="2"/>
        <v>0</v>
      </c>
      <c r="K20" s="51"/>
      <c r="L20" s="28">
        <f t="shared" si="3"/>
        <v>0</v>
      </c>
      <c r="M20" s="31">
        <f t="shared" si="4"/>
        <v>0</v>
      </c>
      <c r="N20" s="53">
        <v>2149</v>
      </c>
      <c r="O20" s="31">
        <f t="shared" si="5"/>
        <v>0</v>
      </c>
      <c r="P20" s="60">
        <f t="shared" ref="P20:P30" si="6">INT(F20+M20+O20)</f>
        <v>0</v>
      </c>
    </row>
    <row r="21" spans="2:18" ht="20.100000000000001" customHeight="1" x14ac:dyDescent="0.2">
      <c r="B21" s="11"/>
      <c r="C21" s="10">
        <v>4</v>
      </c>
      <c r="D21" s="58">
        <v>2149</v>
      </c>
      <c r="E21" s="92"/>
      <c r="F21" s="27">
        <f t="shared" si="0"/>
        <v>0</v>
      </c>
      <c r="G21" s="53">
        <v>350000</v>
      </c>
      <c r="H21" s="27">
        <f t="shared" si="1"/>
        <v>0</v>
      </c>
      <c r="I21" s="51">
        <v>493000</v>
      </c>
      <c r="J21" s="28">
        <f t="shared" si="2"/>
        <v>0</v>
      </c>
      <c r="K21" s="51"/>
      <c r="L21" s="28">
        <f t="shared" si="3"/>
        <v>0</v>
      </c>
      <c r="M21" s="31">
        <f t="shared" si="4"/>
        <v>0</v>
      </c>
      <c r="N21" s="53">
        <v>2149</v>
      </c>
      <c r="O21" s="31">
        <f t="shared" si="5"/>
        <v>0</v>
      </c>
      <c r="P21" s="60">
        <f t="shared" si="6"/>
        <v>0</v>
      </c>
    </row>
    <row r="22" spans="2:18" ht="20.100000000000001" customHeight="1" x14ac:dyDescent="0.2">
      <c r="B22" s="11"/>
      <c r="C22" s="10">
        <v>5</v>
      </c>
      <c r="D22" s="58">
        <v>2149</v>
      </c>
      <c r="E22" s="92"/>
      <c r="F22" s="27">
        <f t="shared" si="0"/>
        <v>0</v>
      </c>
      <c r="G22" s="53">
        <v>387000</v>
      </c>
      <c r="H22" s="27">
        <f t="shared" si="1"/>
        <v>0</v>
      </c>
      <c r="I22" s="51">
        <v>448000</v>
      </c>
      <c r="J22" s="28">
        <f t="shared" si="2"/>
        <v>0</v>
      </c>
      <c r="K22" s="51"/>
      <c r="L22" s="28">
        <f t="shared" si="3"/>
        <v>0</v>
      </c>
      <c r="M22" s="31">
        <f t="shared" si="4"/>
        <v>0</v>
      </c>
      <c r="N22" s="53">
        <v>2149</v>
      </c>
      <c r="O22" s="31">
        <f t="shared" si="5"/>
        <v>0</v>
      </c>
      <c r="P22" s="60">
        <f t="shared" si="6"/>
        <v>0</v>
      </c>
    </row>
    <row r="23" spans="2:18" ht="20.100000000000001" customHeight="1" x14ac:dyDescent="0.2">
      <c r="B23" s="11"/>
      <c r="C23" s="10">
        <v>6</v>
      </c>
      <c r="D23" s="58">
        <v>2149</v>
      </c>
      <c r="E23" s="92"/>
      <c r="F23" s="27">
        <f t="shared" si="0"/>
        <v>0</v>
      </c>
      <c r="G23" s="53">
        <v>325000</v>
      </c>
      <c r="H23" s="27">
        <f t="shared" si="1"/>
        <v>0</v>
      </c>
      <c r="I23" s="51">
        <v>559000</v>
      </c>
      <c r="J23" s="28">
        <f t="shared" si="2"/>
        <v>0</v>
      </c>
      <c r="K23" s="51"/>
      <c r="L23" s="28">
        <f t="shared" si="3"/>
        <v>0</v>
      </c>
      <c r="M23" s="31">
        <f t="shared" si="4"/>
        <v>0</v>
      </c>
      <c r="N23" s="53">
        <v>2149</v>
      </c>
      <c r="O23" s="31">
        <f t="shared" si="5"/>
        <v>0</v>
      </c>
      <c r="P23" s="60">
        <f t="shared" si="6"/>
        <v>0</v>
      </c>
    </row>
    <row r="24" spans="2:18" ht="20.100000000000001" customHeight="1" x14ac:dyDescent="0.2">
      <c r="B24" s="11"/>
      <c r="C24" s="10">
        <v>7</v>
      </c>
      <c r="D24" s="59">
        <v>2149</v>
      </c>
      <c r="E24" s="92"/>
      <c r="F24" s="30">
        <f t="shared" si="0"/>
        <v>0</v>
      </c>
      <c r="G24" s="54">
        <v>396000</v>
      </c>
      <c r="H24" s="55">
        <f t="shared" si="1"/>
        <v>0</v>
      </c>
      <c r="I24" s="52">
        <v>245000</v>
      </c>
      <c r="J24" s="56">
        <f t="shared" si="2"/>
        <v>0</v>
      </c>
      <c r="K24" s="52">
        <v>315000</v>
      </c>
      <c r="L24" s="29">
        <f t="shared" si="3"/>
        <v>0</v>
      </c>
      <c r="M24" s="31">
        <f>H24+J24+L24</f>
        <v>0</v>
      </c>
      <c r="N24" s="54">
        <v>2149</v>
      </c>
      <c r="O24" s="31">
        <f t="shared" si="5"/>
        <v>0</v>
      </c>
      <c r="P24" s="60">
        <f t="shared" si="6"/>
        <v>0</v>
      </c>
    </row>
    <row r="25" spans="2:18" ht="20.100000000000001" customHeight="1" x14ac:dyDescent="0.2">
      <c r="B25" s="11"/>
      <c r="C25" s="10">
        <v>8</v>
      </c>
      <c r="D25" s="59">
        <v>2149</v>
      </c>
      <c r="E25" s="92"/>
      <c r="F25" s="30">
        <f t="shared" si="0"/>
        <v>0</v>
      </c>
      <c r="G25" s="54">
        <v>398000</v>
      </c>
      <c r="H25" s="55">
        <f t="shared" si="1"/>
        <v>0</v>
      </c>
      <c r="I25" s="52">
        <v>249000</v>
      </c>
      <c r="J25" s="56">
        <f t="shared" si="2"/>
        <v>0</v>
      </c>
      <c r="K25" s="52">
        <v>318000</v>
      </c>
      <c r="L25" s="29">
        <f t="shared" si="3"/>
        <v>0</v>
      </c>
      <c r="M25" s="31">
        <f t="shared" si="4"/>
        <v>0</v>
      </c>
      <c r="N25" s="54">
        <v>2149</v>
      </c>
      <c r="O25" s="31">
        <f t="shared" si="5"/>
        <v>0</v>
      </c>
      <c r="P25" s="60">
        <f>INT(F25+M25+O25)</f>
        <v>0</v>
      </c>
    </row>
    <row r="26" spans="2:18" ht="20.100000000000001" customHeight="1" x14ac:dyDescent="0.2">
      <c r="B26" s="11"/>
      <c r="C26" s="10">
        <v>9</v>
      </c>
      <c r="D26" s="59">
        <v>2149</v>
      </c>
      <c r="E26" s="92"/>
      <c r="F26" s="30">
        <f t="shared" si="0"/>
        <v>0</v>
      </c>
      <c r="G26" s="54">
        <v>366000</v>
      </c>
      <c r="H26" s="27">
        <f t="shared" si="1"/>
        <v>0</v>
      </c>
      <c r="I26" s="52">
        <v>230000</v>
      </c>
      <c r="J26" s="29">
        <f t="shared" si="2"/>
        <v>0</v>
      </c>
      <c r="K26" s="52">
        <v>298000</v>
      </c>
      <c r="L26" s="29">
        <f t="shared" si="3"/>
        <v>0</v>
      </c>
      <c r="M26" s="31">
        <f t="shared" si="4"/>
        <v>0</v>
      </c>
      <c r="N26" s="54">
        <v>2149</v>
      </c>
      <c r="O26" s="31">
        <f t="shared" si="5"/>
        <v>0</v>
      </c>
      <c r="P26" s="60">
        <f t="shared" si="6"/>
        <v>0</v>
      </c>
    </row>
    <row r="27" spans="2:18" ht="20.100000000000001" customHeight="1" x14ac:dyDescent="0.2">
      <c r="B27" s="11"/>
      <c r="C27" s="10">
        <v>10</v>
      </c>
      <c r="D27" s="59">
        <v>2149</v>
      </c>
      <c r="E27" s="92"/>
      <c r="F27" s="30">
        <f t="shared" si="0"/>
        <v>0</v>
      </c>
      <c r="G27" s="54">
        <v>341000</v>
      </c>
      <c r="H27" s="27">
        <f t="shared" si="1"/>
        <v>0</v>
      </c>
      <c r="I27" s="52">
        <v>530000</v>
      </c>
      <c r="J27" s="29">
        <f t="shared" si="2"/>
        <v>0</v>
      </c>
      <c r="K27" s="52"/>
      <c r="L27" s="29">
        <f t="shared" si="3"/>
        <v>0</v>
      </c>
      <c r="M27" s="31">
        <f t="shared" si="4"/>
        <v>0</v>
      </c>
      <c r="N27" s="54">
        <v>2149</v>
      </c>
      <c r="O27" s="31">
        <f t="shared" si="5"/>
        <v>0</v>
      </c>
      <c r="P27" s="60">
        <f t="shared" si="6"/>
        <v>0</v>
      </c>
    </row>
    <row r="28" spans="2:18" ht="20.100000000000001" customHeight="1" x14ac:dyDescent="0.2">
      <c r="B28" s="43"/>
      <c r="C28" s="10">
        <v>11</v>
      </c>
      <c r="D28" s="58">
        <v>2149</v>
      </c>
      <c r="E28" s="92"/>
      <c r="F28" s="27">
        <f t="shared" si="0"/>
        <v>0</v>
      </c>
      <c r="G28" s="53">
        <v>364000</v>
      </c>
      <c r="H28" s="27">
        <f t="shared" si="1"/>
        <v>0</v>
      </c>
      <c r="I28" s="51">
        <v>472000</v>
      </c>
      <c r="J28" s="29">
        <f t="shared" si="2"/>
        <v>0</v>
      </c>
      <c r="K28" s="51"/>
      <c r="L28" s="29">
        <f t="shared" si="3"/>
        <v>0</v>
      </c>
      <c r="M28" s="31">
        <f t="shared" si="4"/>
        <v>0</v>
      </c>
      <c r="N28" s="53">
        <v>2149</v>
      </c>
      <c r="O28" s="31">
        <f t="shared" si="5"/>
        <v>0</v>
      </c>
      <c r="P28" s="60">
        <f t="shared" si="6"/>
        <v>0</v>
      </c>
      <c r="R28" s="12"/>
    </row>
    <row r="29" spans="2:18" ht="20.100000000000001" customHeight="1" x14ac:dyDescent="0.2">
      <c r="B29" s="49"/>
      <c r="C29" s="10">
        <v>12</v>
      </c>
      <c r="D29" s="58">
        <v>2149</v>
      </c>
      <c r="E29" s="92"/>
      <c r="F29" s="27">
        <f t="shared" si="0"/>
        <v>0</v>
      </c>
      <c r="G29" s="53">
        <v>357000</v>
      </c>
      <c r="H29" s="27">
        <f t="shared" si="1"/>
        <v>0</v>
      </c>
      <c r="I29" s="51">
        <v>493000</v>
      </c>
      <c r="J29" s="29">
        <f t="shared" si="2"/>
        <v>0</v>
      </c>
      <c r="K29" s="51"/>
      <c r="L29" s="29">
        <f t="shared" si="3"/>
        <v>0</v>
      </c>
      <c r="M29" s="31">
        <f t="shared" si="4"/>
        <v>0</v>
      </c>
      <c r="N29" s="53">
        <v>2149</v>
      </c>
      <c r="O29" s="31">
        <f t="shared" si="5"/>
        <v>0</v>
      </c>
      <c r="P29" s="60">
        <f t="shared" si="6"/>
        <v>0</v>
      </c>
    </row>
    <row r="30" spans="2:18" ht="20.100000000000001" customHeight="1" thickBot="1" x14ac:dyDescent="0.25">
      <c r="B30" s="50" t="s">
        <v>45</v>
      </c>
      <c r="C30" s="10">
        <v>1</v>
      </c>
      <c r="D30" s="58">
        <v>2149</v>
      </c>
      <c r="E30" s="93"/>
      <c r="F30" s="27">
        <f t="shared" si="0"/>
        <v>0</v>
      </c>
      <c r="G30" s="53">
        <v>389000</v>
      </c>
      <c r="H30" s="27">
        <f t="shared" si="1"/>
        <v>0</v>
      </c>
      <c r="I30" s="51">
        <v>460000</v>
      </c>
      <c r="J30" s="28">
        <f t="shared" si="2"/>
        <v>0</v>
      </c>
      <c r="K30" s="51"/>
      <c r="L30" s="28">
        <f t="shared" si="3"/>
        <v>0</v>
      </c>
      <c r="M30" s="31">
        <f t="shared" si="4"/>
        <v>0</v>
      </c>
      <c r="N30" s="53">
        <v>2149</v>
      </c>
      <c r="O30" s="31">
        <f t="shared" si="5"/>
        <v>0</v>
      </c>
      <c r="P30" s="60">
        <f t="shared" si="6"/>
        <v>0</v>
      </c>
    </row>
    <row r="31" spans="2:18" ht="20.100000000000001" customHeight="1" thickTop="1" x14ac:dyDescent="0.15">
      <c r="B31" s="13" t="s">
        <v>19</v>
      </c>
      <c r="C31" s="14"/>
      <c r="D31" s="15"/>
      <c r="E31" s="26"/>
      <c r="F31" s="16"/>
      <c r="G31" s="57">
        <f>SUM(G19:G30)</f>
        <v>4342000</v>
      </c>
      <c r="H31" s="17"/>
      <c r="I31" s="57">
        <f>SUM(I19:I30)</f>
        <v>5147000</v>
      </c>
      <c r="J31" s="17"/>
      <c r="K31" s="32">
        <f>SUM(K19:K30)</f>
        <v>931000</v>
      </c>
      <c r="L31" s="17"/>
      <c r="M31" s="16"/>
      <c r="N31" s="18"/>
      <c r="O31" s="16"/>
      <c r="P31" s="63">
        <f>SUM(P19:P30)</f>
        <v>0</v>
      </c>
    </row>
    <row r="32" spans="2:18" ht="20.100000000000001" customHeight="1" thickBot="1" x14ac:dyDescent="0.2">
      <c r="B32" s="19"/>
    </row>
    <row r="33" spans="2:17" s="1" customFormat="1" ht="12" customHeight="1" x14ac:dyDescent="0.15">
      <c r="B33" s="1" t="s">
        <v>1</v>
      </c>
      <c r="N33" s="70" t="s">
        <v>49</v>
      </c>
      <c r="O33" s="71"/>
      <c r="P33" s="68">
        <f>P31</f>
        <v>0</v>
      </c>
    </row>
    <row r="34" spans="2:17" s="1" customFormat="1" ht="18" customHeight="1" thickBot="1" x14ac:dyDescent="0.2">
      <c r="C34" s="1" t="s">
        <v>2</v>
      </c>
      <c r="N34" s="72"/>
      <c r="O34" s="73"/>
      <c r="P34" s="69"/>
      <c r="Q34" s="20"/>
    </row>
    <row r="35" spans="2:17" s="1" customFormat="1" ht="18" customHeight="1" x14ac:dyDescent="0.15">
      <c r="C35" s="1" t="s">
        <v>50</v>
      </c>
      <c r="Q35" s="21"/>
    </row>
    <row r="36" spans="2:17" s="1" customFormat="1" ht="18" customHeight="1" x14ac:dyDescent="0.15">
      <c r="C36" s="1" t="s">
        <v>46</v>
      </c>
    </row>
    <row r="37" spans="2:17" s="1" customFormat="1" ht="18" customHeight="1" x14ac:dyDescent="0.15">
      <c r="C37" s="1" t="s">
        <v>48</v>
      </c>
    </row>
    <row r="38" spans="2:17" s="1" customFormat="1" ht="18" customHeight="1" x14ac:dyDescent="0.15">
      <c r="C38" s="1" t="s">
        <v>34</v>
      </c>
    </row>
    <row r="39" spans="2:17" s="1" customFormat="1" ht="18" customHeight="1" x14ac:dyDescent="0.15">
      <c r="C39" s="1" t="s">
        <v>33</v>
      </c>
    </row>
    <row r="40" spans="2:17" s="1" customFormat="1" ht="18" customHeight="1" x14ac:dyDescent="0.15">
      <c r="C40" s="1" t="s">
        <v>47</v>
      </c>
    </row>
  </sheetData>
  <sheetProtection algorithmName="SHA-512" hashValue="ByoiugV/GC60SArEbjY4bDGtwPXlhYCugQhwW8Kg7ZfnStnnVy0kMTsrxgsEe5xpeSCGQzZeJZq/RhEgnp67Jw==" saltValue="uyeATf0iQYuS8454wEUoCQ==" spinCount="100000" sheet="1" selectLockedCells="1"/>
  <mergeCells count="22">
    <mergeCell ref="K16:L16"/>
    <mergeCell ref="M4:N4"/>
    <mergeCell ref="M5:N5"/>
    <mergeCell ref="M6:M8"/>
    <mergeCell ref="M11:N11"/>
    <mergeCell ref="M12:N12"/>
    <mergeCell ref="M16:M17"/>
    <mergeCell ref="M13:N13"/>
    <mergeCell ref="P33:P34"/>
    <mergeCell ref="N33:O34"/>
    <mergeCell ref="B15:C17"/>
    <mergeCell ref="D15:F15"/>
    <mergeCell ref="G15:L15"/>
    <mergeCell ref="P15:P17"/>
    <mergeCell ref="N15:O15"/>
    <mergeCell ref="N16:O16"/>
    <mergeCell ref="D16:D17"/>
    <mergeCell ref="E16:E17"/>
    <mergeCell ref="F16:F17"/>
    <mergeCell ref="G16:H16"/>
    <mergeCell ref="I16:J16"/>
    <mergeCell ref="E19:E30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73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gifu</cp:lastModifiedBy>
  <cp:lastPrinted>2021-09-22T07:12:29Z</cp:lastPrinted>
  <dcterms:created xsi:type="dcterms:W3CDTF">2017-06-08T05:05:27Z</dcterms:created>
  <dcterms:modified xsi:type="dcterms:W3CDTF">2021-09-22T08:39:43Z</dcterms:modified>
</cp:coreProperties>
</file>